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0.xml" ContentType="application/vnd.ms-excel.person+xml"/>
  <Override PartName="/xl/persons/person2.xml" ContentType="application/vnd.ms-excel.person+xml"/>
  <Override PartName="/xl/persons/person3.xml" ContentType="application/vnd.ms-excel.person+xml"/>
  <Override PartName="/xl/persons/person5.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docs.live.net/5761b01ac5dd757c/Desktop/KAMAL/NSP Associates/4th CoC/"/>
    </mc:Choice>
  </mc:AlternateContent>
  <xr:revisionPtr revIDLastSave="518" documentId="11_D61C2D8B5CA269DEC306AAC78EF521317F1437A8" xr6:coauthVersionLast="47" xr6:coauthVersionMax="47" xr10:uidLastSave="{ECD271B5-DBF1-4626-8EF3-4722EC84E4CA}"/>
  <bookViews>
    <workbookView xWindow="-110" yWindow="-110" windowWidth="19420" windowHeight="10300" activeTab="4" xr2:uid="{00000000-000D-0000-FFFF-FFFF00000000}"/>
  </bookViews>
  <sheets>
    <sheet name="Summary" sheetId="8" r:id="rId1"/>
    <sheet name="FINANCIAL CREDITOR" sheetId="2" r:id="rId2"/>
    <sheet name="Govt " sheetId="9" r:id="rId3"/>
    <sheet name="OC" sheetId="11" r:id="rId4"/>
    <sheet name="Sheet1"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D31" i="2"/>
  <c r="E26" i="12"/>
  <c r="D26" i="12"/>
  <c r="E19" i="12"/>
  <c r="D19" i="12"/>
  <c r="E7" i="12"/>
  <c r="D7" i="12"/>
  <c r="E5" i="11"/>
  <c r="I5" i="11" s="1"/>
  <c r="D12" i="8" s="1"/>
  <c r="E12" i="8"/>
  <c r="D11" i="8"/>
  <c r="I20" i="2"/>
  <c r="H20" i="2"/>
  <c r="F20" i="2"/>
  <c r="E20" i="2"/>
  <c r="L6" i="2"/>
  <c r="F6" i="2"/>
  <c r="E6" i="2"/>
  <c r="G11" i="2"/>
  <c r="G12" i="2"/>
  <c r="J11" i="2"/>
  <c r="J12" i="2"/>
  <c r="G19" i="2"/>
  <c r="L19" i="2"/>
  <c r="J18" i="2"/>
  <c r="G18" i="2"/>
  <c r="J17" i="2"/>
  <c r="G17" i="2"/>
  <c r="J16" i="2"/>
  <c r="G16" i="2"/>
  <c r="J15" i="2"/>
  <c r="G15" i="2"/>
  <c r="J14" i="2"/>
  <c r="G14" i="2"/>
  <c r="J13" i="2"/>
  <c r="G13" i="2"/>
  <c r="G5" i="2"/>
  <c r="G6" i="2" s="1"/>
  <c r="D5" i="8" s="1"/>
  <c r="K5" i="11"/>
  <c r="M5" i="11" s="1"/>
  <c r="I5" i="9"/>
  <c r="J20" i="2" l="1"/>
  <c r="E6" i="8" s="1"/>
  <c r="G20" i="2"/>
  <c r="D6" i="8" s="1"/>
  <c r="D20" i="12"/>
  <c r="D27" i="12" s="1"/>
  <c r="E20" i="12"/>
  <c r="E27" i="12" s="1"/>
  <c r="D13" i="8"/>
  <c r="M5" i="9"/>
  <c r="E11" i="8" s="1"/>
  <c r="I5" i="2"/>
  <c r="I6" i="2" s="1"/>
  <c r="H5" i="2"/>
  <c r="H6" i="2" s="1"/>
  <c r="J5" i="2" l="1"/>
  <c r="J6" i="2" s="1"/>
  <c r="E5" i="8" s="1"/>
  <c r="C13" i="8" l="1"/>
  <c r="C7" i="8"/>
  <c r="D7" i="8" l="1"/>
  <c r="C15" i="8"/>
  <c r="D15" i="8" l="1"/>
  <c r="E7" i="8" l="1"/>
  <c r="E13" i="8"/>
  <c r="L20" i="2" l="1"/>
  <c r="E15" i="8"/>
</calcChain>
</file>

<file path=xl/sharedStrings.xml><?xml version="1.0" encoding="utf-8"?>
<sst xmlns="http://schemas.openxmlformats.org/spreadsheetml/2006/main" count="191" uniqueCount="97">
  <si>
    <t>S. No.</t>
  </si>
  <si>
    <t>Name Of Claiment</t>
  </si>
  <si>
    <t>Address</t>
  </si>
  <si>
    <t xml:space="preserve">Mail ID </t>
  </si>
  <si>
    <t>Ph. No.</t>
  </si>
  <si>
    <t>Principal</t>
  </si>
  <si>
    <t>Intrest</t>
  </si>
  <si>
    <t>Other</t>
  </si>
  <si>
    <t>Total</t>
  </si>
  <si>
    <t>Claim Filed</t>
  </si>
  <si>
    <t>Claim Admitted</t>
  </si>
  <si>
    <t>Penal Intrest</t>
  </si>
  <si>
    <t>Normal Interest</t>
  </si>
  <si>
    <t>REMARKS</t>
  </si>
  <si>
    <t>%age Share</t>
  </si>
  <si>
    <t>S.No</t>
  </si>
  <si>
    <t>Nature of Claims</t>
  </si>
  <si>
    <t>Amount Admitted</t>
  </si>
  <si>
    <t>Amount Claimed</t>
  </si>
  <si>
    <t>FCs</t>
  </si>
  <si>
    <t>Secured</t>
  </si>
  <si>
    <t>Unsecured</t>
  </si>
  <si>
    <t>OCS</t>
  </si>
  <si>
    <t>Goods &amp; Services</t>
  </si>
  <si>
    <t>No of Claimants</t>
  </si>
  <si>
    <t>Total (1)</t>
  </si>
  <si>
    <t>Total (2)</t>
  </si>
  <si>
    <t>Grand Total (1+2)</t>
  </si>
  <si>
    <t>Workmen &amp; Employee</t>
  </si>
  <si>
    <t>NSP Associates (India) Pvt Ltd</t>
  </si>
  <si>
    <t>Govt (Income Tax)</t>
  </si>
  <si>
    <t>Govt</t>
  </si>
  <si>
    <t>NSP Associates (India) Pvt. Ltd</t>
  </si>
  <si>
    <t>Canara Bank (E-syndicate Bank)</t>
  </si>
  <si>
    <t>SAM Branch, DDA Shopping Complex, Opp Moolchand Hospital, Lajpat Nagar Delhi</t>
  </si>
  <si>
    <t>cb19208@canarabank.com</t>
  </si>
  <si>
    <t>OC</t>
  </si>
  <si>
    <t>IJ Kakehashi  Services Pvt Ltd</t>
  </si>
  <si>
    <t>905, Bld No 43, 9th Floor, Chiranjiv Tower, Nehru Place Delhi 110019</t>
  </si>
  <si>
    <t>sanjay@ijkakehashi.com</t>
  </si>
  <si>
    <t>Remarks</t>
  </si>
  <si>
    <t>The copy of agreement or contract note proving that the company has taken an unsecured loan having time value of money is pending</t>
  </si>
  <si>
    <t xml:space="preserve">Praduman Chauhan ACIT, Circle 16(1) Delhi </t>
  </si>
  <si>
    <t>Room no 419, CR Building, Income Tax Department, ITO New Delhi</t>
  </si>
  <si>
    <t>delhi.dcit16.1@incometax.gov.in</t>
  </si>
  <si>
    <t>Marriot International Design &amp; Construction Services Inc</t>
  </si>
  <si>
    <t>7750, Wisconsin Avenue, Bethesda, MD 20814, Usa</t>
  </si>
  <si>
    <t>pradeep.dhaka@marriotthotels.com</t>
  </si>
  <si>
    <t>Delta Vehicle Support Pvt Ltd</t>
  </si>
  <si>
    <t>L-356, 3rd Floor, Mahipalpur Extn, Delhi 110037</t>
  </si>
  <si>
    <t>dineshkumar1974.11@gmail.com</t>
  </si>
  <si>
    <t>Pending documents:
1) The copy of the Loan agreement entered with the company along with repayment schedule and security interest
2) A Certificate from bank verifying the total amount paid to the CD and total amount received till the Insolvency Commencement date i.e 31.08.2022
3) The copy of the ledger account of the CD signed by the director/any authorised person of the CD or any confirmation given by the CD</t>
  </si>
  <si>
    <t>First India Infradevelopers Pvt Ltd</t>
  </si>
  <si>
    <t>9, Rachna Building, 13/29 WEA, Ajmal Khan Road, Karol Bagh, New Delhi-110005</t>
  </si>
  <si>
    <t>firstindiain fradevelopers@gmail.com</t>
  </si>
  <si>
    <t>Pending documents:
1) The copy of the Loan agreement entered with the company along with repayment schedule and security interest
2) A Certificate from bank verifying the total amount paid to the CD and total amount received till the Insolvency Commencement date i.e., 31.08.2022
3) The copy of the ledger account of the CD signed by the director/any authorised person of the CD or any confirmation given by the CD</t>
  </si>
  <si>
    <t>Murlidhar Yadav</t>
  </si>
  <si>
    <t>F-44, DLF New Town Heights, Next IMT Road, Sec 91, Gurgaon 122505</t>
  </si>
  <si>
    <t>yadav.murlil968@gmail.com</t>
  </si>
  <si>
    <t>Pending documents:
1) The copy of the Loan agreement entered with the company along with repayment schedule and security interest
2) A Certificate from bank verifying the total amount paid to the CD and total amount received till the Insolvency Commencement date i.e., 31.08.2022</t>
  </si>
  <si>
    <t>Neeta Bansal</t>
  </si>
  <si>
    <t>21, W6, DLF phase 3, Sec 24, Gurgaon 122002</t>
  </si>
  <si>
    <t>neetabansal21@gmail.com</t>
  </si>
  <si>
    <t>Pending documents:
1) The copy of loan agreement
2) The copy of Board resolution along with filing proof to the ROC allowing the company to take loan from the directors.
3) A certificate from Bank that you have received nothing from the CD till date.</t>
  </si>
  <si>
    <t>Nitish Bansal</t>
  </si>
  <si>
    <t>nitishbansal9952@gmail.com</t>
  </si>
  <si>
    <t>Pending documents:
1) The copy of Loan agreement entered with the company along with repayment schedule and security interest, if any
2)   The copies of mail or letters exchanged in between you and the company
3)  A certificate from your bank verifying the total amount paid by you to the CD and total amount received till the Insolvency Commencement date i.e 31.08.2022.</t>
  </si>
  <si>
    <t>NSP Minerals Pvt Ltd</t>
  </si>
  <si>
    <t>L-356, 2nd Floor, Mahipalpur Extn, Delhi 110037</t>
  </si>
  <si>
    <t>nspminers@gmail.com</t>
  </si>
  <si>
    <t>Prateek Bansal</t>
  </si>
  <si>
    <t>prateekbansal1993@gmail.com</t>
  </si>
  <si>
    <t>Architects Shalini Amit</t>
  </si>
  <si>
    <t>A-3/D, Sunder Path, Banipark, Jaipur 302016</t>
  </si>
  <si>
    <t>amit.gehlot@asadesignindia.com</t>
  </si>
  <si>
    <t>Pending documents:
1)  The copy of Loan agreement entered with the company along with repayment schedule and security interest, if any
2)   The copies of mail or letters exchanged in between you and the company
3)  A certificate from your bank verifying the total amount paid by you to the CD and total amount received till the Insolvency Commencement date i.e 31.08.2022.</t>
  </si>
  <si>
    <t>Pending documents
1) Contract  details are pending
2) Bankers certificate mentioning total amount received is pending</t>
  </si>
  <si>
    <t>pending documents:
1)Demand letters
2) Clarification on the nature of demand whether it is of TDS of anything else</t>
  </si>
  <si>
    <t>FINANCIAL CREDITOR- SECURED</t>
  </si>
  <si>
    <t>FINANCIAL CREDITOR- UNSECURED</t>
  </si>
  <si>
    <t>TOTAL</t>
  </si>
  <si>
    <t>Voting rights</t>
  </si>
  <si>
    <t>CLAIMS AS ON 28.12.2022</t>
  </si>
  <si>
    <t>Claim Amount</t>
  </si>
  <si>
    <t>Admitted Amount</t>
  </si>
  <si>
    <t>S. No</t>
  </si>
  <si>
    <t>OPERATIONAL CREDITOR- GOVERNMENT</t>
  </si>
  <si>
    <t>Income Tax Department, Room no 419, CR Building, Income Tax Department, ITO New Delhi</t>
  </si>
  <si>
    <t>OPERATIONAL CREDITOR- GOODS &amp; SERVICES</t>
  </si>
  <si>
    <t>TOTAL FC- SECURED (A)</t>
  </si>
  <si>
    <t>TOTAL FCs- UNSECURED (B)</t>
  </si>
  <si>
    <t>TOTAL FCs (C=A+B)</t>
  </si>
  <si>
    <t>TOTAL OPERATIONAL CREDITORS (D)</t>
  </si>
  <si>
    <t>TOTAL CLAIMS (E=C+D)</t>
  </si>
  <si>
    <t>Claims of Related Parties</t>
  </si>
  <si>
    <t>Name</t>
  </si>
  <si>
    <t>Documents demanded, under verification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</si>
</sst>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font>
    <font>
      <b/>
      <sz val="16"/>
      <color theme="1"/>
      <name val="Calibri"/>
      <family val="2"/>
      <scheme val="minor"/>
    </font>
    <font>
      <b/>
      <sz val="14"/>
      <color theme="1"/>
      <name val="Calibri"/>
      <family val="2"/>
      <scheme val="minor"/>
    </font>
    <font>
      <b/>
      <sz val="20"/>
      <color theme="1"/>
      <name val="Calibri"/>
      <family val="2"/>
      <scheme val="minor"/>
    </font>
    <font>
      <b/>
      <sz val="22"/>
      <color theme="1"/>
      <name val="Calibri"/>
      <family val="2"/>
      <scheme val="minor"/>
    </font>
    <font>
      <b/>
      <sz val="12"/>
      <color theme="1"/>
      <name val="Calibri"/>
      <family val="2"/>
      <scheme val="minor"/>
    </font>
    <font>
      <b/>
      <sz val="13"/>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6">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applyAlignment="1">
      <alignment wrapText="1"/>
    </xf>
    <xf numFmtId="0" fontId="2" fillId="0" borderId="1" xfId="1" applyBorder="1" applyAlignment="1" applyProtection="1">
      <alignment wrapText="1"/>
    </xf>
    <xf numFmtId="0" fontId="0" fillId="0" borderId="1" xfId="0" applyBorder="1"/>
    <xf numFmtId="0" fontId="1" fillId="0" borderId="1" xfId="0" applyFont="1" applyBorder="1"/>
    <xf numFmtId="2" fontId="0" fillId="0" borderId="1" xfId="0" applyNumberFormat="1" applyBorder="1" applyAlignment="1">
      <alignment wrapText="1"/>
    </xf>
    <xf numFmtId="2" fontId="0" fillId="0" borderId="1" xfId="0" applyNumberFormat="1" applyBorder="1"/>
    <xf numFmtId="1" fontId="0" fillId="0" borderId="1" xfId="0" applyNumberFormat="1" applyBorder="1"/>
    <xf numFmtId="0" fontId="4" fillId="0" borderId="1" xfId="0" applyFont="1" applyBorder="1"/>
    <xf numFmtId="0" fontId="3" fillId="0" borderId="1" xfId="0" applyFont="1" applyBorder="1"/>
    <xf numFmtId="0" fontId="1" fillId="0" borderId="0" xfId="0" applyFont="1"/>
    <xf numFmtId="0" fontId="4" fillId="0" borderId="0" xfId="0" applyFont="1"/>
    <xf numFmtId="2" fontId="4" fillId="0" borderId="0" xfId="0" applyNumberFormat="1" applyFont="1"/>
    <xf numFmtId="1" fontId="4" fillId="0" borderId="1" xfId="0" applyNumberFormat="1" applyFont="1" applyBorder="1"/>
    <xf numFmtId="0" fontId="3" fillId="0" borderId="1" xfId="0" applyFont="1" applyBorder="1" applyAlignment="1">
      <alignment wrapText="1"/>
    </xf>
    <xf numFmtId="1" fontId="3" fillId="0" borderId="1" xfId="0" applyNumberFormat="1" applyFont="1" applyBorder="1"/>
    <xf numFmtId="1" fontId="1" fillId="0" borderId="1" xfId="0" applyNumberFormat="1" applyFont="1" applyBorder="1"/>
    <xf numFmtId="0" fontId="0" fillId="0" borderId="4" xfId="0" applyBorder="1"/>
    <xf numFmtId="1" fontId="0" fillId="0" borderId="1" xfId="0" applyNumberFormat="1" applyBorder="1" applyAlignment="1">
      <alignment wrapText="1"/>
    </xf>
    <xf numFmtId="0" fontId="1" fillId="0" borderId="6" xfId="0" applyFont="1" applyBorder="1"/>
    <xf numFmtId="0" fontId="4" fillId="0" borderId="7" xfId="0" applyFont="1" applyBorder="1" applyAlignment="1">
      <alignment wrapText="1"/>
    </xf>
    <xf numFmtId="0" fontId="6" fillId="0" borderId="1" xfId="0" applyFont="1" applyBorder="1" applyAlignment="1">
      <alignment wrapText="1"/>
    </xf>
    <xf numFmtId="1" fontId="0" fillId="0" borderId="0" xfId="0" applyNumberFormat="1"/>
    <xf numFmtId="0" fontId="1" fillId="0" borderId="9" xfId="0" applyFont="1" applyBorder="1" applyAlignment="1">
      <alignment wrapText="1"/>
    </xf>
    <xf numFmtId="1" fontId="1" fillId="0" borderId="1" xfId="0" applyNumberFormat="1" applyFont="1" applyBorder="1" applyAlignment="1">
      <alignment wrapText="1"/>
    </xf>
    <xf numFmtId="0" fontId="2" fillId="0" borderId="0" xfId="1" applyAlignment="1" applyProtection="1">
      <alignment wrapText="1"/>
    </xf>
    <xf numFmtId="0" fontId="0" fillId="0" borderId="9" xfId="0" applyBorder="1"/>
    <xf numFmtId="0" fontId="0" fillId="0" borderId="5" xfId="0" applyBorder="1" applyAlignment="1">
      <alignment wrapText="1"/>
    </xf>
    <xf numFmtId="0" fontId="0" fillId="0" borderId="8" xfId="0" applyBorder="1" applyAlignment="1">
      <alignment wrapText="1"/>
    </xf>
    <xf numFmtId="1" fontId="0" fillId="0" borderId="8" xfId="0" applyNumberFormat="1" applyBorder="1" applyAlignment="1">
      <alignment wrapText="1"/>
    </xf>
    <xf numFmtId="1" fontId="1" fillId="0" borderId="8" xfId="0" applyNumberFormat="1" applyFont="1" applyBorder="1"/>
    <xf numFmtId="1" fontId="0" fillId="0" borderId="8" xfId="0" applyNumberFormat="1" applyBorder="1"/>
    <xf numFmtId="1" fontId="1" fillId="0" borderId="3" xfId="0" applyNumberFormat="1" applyFont="1" applyBorder="1"/>
    <xf numFmtId="0" fontId="7" fillId="0" borderId="1" xfId="0" applyFont="1" applyBorder="1" applyAlignment="1">
      <alignment wrapText="1"/>
    </xf>
    <xf numFmtId="1" fontId="7" fillId="0" borderId="1" xfId="0" applyNumberFormat="1" applyFont="1" applyBorder="1" applyAlignment="1">
      <alignment wrapText="1"/>
    </xf>
    <xf numFmtId="0" fontId="5" fillId="0" borderId="1" xfId="0" applyFont="1" applyBorder="1"/>
    <xf numFmtId="0" fontId="3" fillId="0" borderId="8" xfId="0" applyFont="1" applyBorder="1"/>
    <xf numFmtId="0" fontId="3" fillId="0" borderId="3" xfId="0" applyFont="1" applyBorder="1"/>
    <xf numFmtId="0" fontId="5" fillId="0" borderId="3" xfId="0" applyFont="1" applyBorder="1"/>
    <xf numFmtId="1" fontId="7" fillId="0" borderId="1" xfId="0" applyNumberFormat="1" applyFont="1" applyBorder="1"/>
    <xf numFmtId="1" fontId="7" fillId="0" borderId="1" xfId="0" applyNumberFormat="1" applyFont="1" applyBorder="1" applyAlignment="1">
      <alignment horizontal="center" wrapText="1"/>
    </xf>
    <xf numFmtId="1" fontId="3" fillId="0" borderId="1" xfId="0" applyNumberFormat="1" applyFont="1" applyBorder="1" applyAlignment="1">
      <alignment horizontal="center" wrapText="1"/>
    </xf>
    <xf numFmtId="0" fontId="6" fillId="0" borderId="5" xfId="0" applyFont="1" applyBorder="1" applyAlignment="1">
      <alignment horizontal="center" wrapText="1"/>
    </xf>
    <xf numFmtId="0" fontId="6" fillId="0" borderId="8" xfId="0" applyFont="1" applyBorder="1" applyAlignment="1">
      <alignment horizontal="center" wrapText="1"/>
    </xf>
    <xf numFmtId="0" fontId="6" fillId="0" borderId="3" xfId="0" applyFont="1" applyBorder="1" applyAlignment="1">
      <alignment horizontal="center" wrapText="1"/>
    </xf>
    <xf numFmtId="0" fontId="3" fillId="0" borderId="5"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xf>
    <xf numFmtId="0" fontId="5" fillId="0" borderId="1" xfId="0" applyFont="1" applyBorder="1" applyAlignment="1">
      <alignment horizontal="center"/>
    </xf>
    <xf numFmtId="0" fontId="1" fillId="0" borderId="1" xfId="0" applyFont="1" applyBorder="1" applyAlignment="1">
      <alignment horizontal="center" wrapText="1"/>
    </xf>
    <xf numFmtId="0" fontId="3" fillId="0" borderId="5" xfId="0" applyFont="1" applyBorder="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0" fontId="5" fillId="0" borderId="0" xfId="0" applyFont="1" applyAlignment="1">
      <alignment horizontal="center"/>
    </xf>
    <xf numFmtId="0" fontId="3" fillId="0" borderId="2" xfId="0" applyFont="1" applyBorder="1" applyAlignment="1">
      <alignment horizontal="center"/>
    </xf>
    <xf numFmtId="0" fontId="5" fillId="0" borderId="1" xfId="0" applyFont="1" applyBorder="1" applyAlignment="1">
      <alignment horizontal="center" wrapText="1"/>
    </xf>
    <xf numFmtId="0" fontId="3" fillId="0" borderId="1" xfId="0" applyFont="1" applyBorder="1" applyAlignment="1">
      <alignment horizontal="center" wrapText="1"/>
    </xf>
    <xf numFmtId="0" fontId="1" fillId="0" borderId="1" xfId="0" applyFont="1" applyBorder="1" applyAlignment="1">
      <alignment horizontal="center"/>
    </xf>
    <xf numFmtId="1" fontId="7" fillId="0" borderId="1" xfId="0" applyNumberFormat="1" applyFont="1" applyBorder="1" applyAlignment="1">
      <alignment horizontal="center" wrapText="1"/>
    </xf>
    <xf numFmtId="1" fontId="4" fillId="0" borderId="1" xfId="0" applyNumberFormat="1" applyFont="1" applyBorder="1" applyAlignment="1">
      <alignment horizontal="center" wrapText="1"/>
    </xf>
    <xf numFmtId="0" fontId="8" fillId="0" borderId="1" xfId="0" applyFont="1" applyBorder="1" applyAlignment="1">
      <alignment horizontal="center"/>
    </xf>
    <xf numFmtId="1" fontId="8" fillId="0" borderId="1" xfId="0" applyNumberFormat="1" applyFont="1" applyBorder="1" applyAlignment="1">
      <alignment horizontal="center"/>
    </xf>
    <xf numFmtId="1" fontId="3" fillId="0" borderId="1" xfId="0" applyNumberFormat="1"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1.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0.xml"/><Relationship Id="rId2" Type="http://schemas.openxmlformats.org/officeDocument/2006/relationships/worksheet" Target="worksheets/sheet2.xml"/><Relationship Id="rId16" Type="http://schemas.microsoft.com/office/2017/10/relationships/person" Target="persons/person5.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2.xml"/><Relationship Id="rId5" Type="http://schemas.openxmlformats.org/officeDocument/2006/relationships/worksheet" Target="worksheets/sheet5.xml"/><Relationship Id="rId15" Type="http://schemas.microsoft.com/office/2017/10/relationships/person" Target="persons/person3.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nitishbansal9952@gmail.com" TargetMode="External"/><Relationship Id="rId7" Type="http://schemas.openxmlformats.org/officeDocument/2006/relationships/hyperlink" Target="mailto:dineshkumar1974.11@gmail.com" TargetMode="External"/><Relationship Id="rId2" Type="http://schemas.openxmlformats.org/officeDocument/2006/relationships/hyperlink" Target="mailto:neetabansal21@gmail.com" TargetMode="External"/><Relationship Id="rId1" Type="http://schemas.openxmlformats.org/officeDocument/2006/relationships/hyperlink" Target="mailto:yadav.murlil968@gmail.com" TargetMode="External"/><Relationship Id="rId6" Type="http://schemas.openxmlformats.org/officeDocument/2006/relationships/hyperlink" Target="mailto:amit.gehlot@asadesignindia.com" TargetMode="External"/><Relationship Id="rId5" Type="http://schemas.openxmlformats.org/officeDocument/2006/relationships/hyperlink" Target="mailto:prateekbansal1993@gmail.com" TargetMode="External"/><Relationship Id="rId4" Type="http://schemas.openxmlformats.org/officeDocument/2006/relationships/hyperlink" Target="mailto:nspminer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lhi.dcit16.1@incometax.gov.i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pradeep.dhaka@marriotthotels.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opLeftCell="A3" workbookViewId="0">
      <selection activeCell="D15" sqref="D15"/>
    </sheetView>
  </sheetViews>
  <sheetFormatPr defaultRowHeight="14.5" x14ac:dyDescent="0.35"/>
  <cols>
    <col min="2" max="2" width="22.453125" customWidth="1"/>
    <col min="3" max="3" width="14.81640625" customWidth="1"/>
    <col min="4" max="5" width="19.26953125" bestFit="1" customWidth="1"/>
    <col min="6" max="6" width="11.7265625" style="1" customWidth="1"/>
  </cols>
  <sheetData>
    <row r="1" spans="1:7" ht="30" customHeight="1" x14ac:dyDescent="0.65">
      <c r="A1" s="44" t="s">
        <v>29</v>
      </c>
      <c r="B1" s="45"/>
      <c r="C1" s="45"/>
      <c r="D1" s="45"/>
      <c r="E1" s="46"/>
      <c r="F1" s="23"/>
      <c r="G1" s="22"/>
    </row>
    <row r="2" spans="1:7" ht="18" customHeight="1" x14ac:dyDescent="0.5">
      <c r="A2" s="47" t="s">
        <v>82</v>
      </c>
      <c r="B2" s="48"/>
      <c r="C2" s="48"/>
      <c r="D2" s="48"/>
      <c r="E2" s="49"/>
      <c r="F2" s="16"/>
      <c r="G2" s="22"/>
    </row>
    <row r="3" spans="1:7" x14ac:dyDescent="0.35">
      <c r="A3" s="6" t="s">
        <v>15</v>
      </c>
      <c r="B3" s="6" t="s">
        <v>16</v>
      </c>
      <c r="C3" s="6" t="s">
        <v>24</v>
      </c>
      <c r="D3" s="6" t="s">
        <v>18</v>
      </c>
      <c r="E3" s="6" t="s">
        <v>17</v>
      </c>
      <c r="F3" s="2" t="s">
        <v>81</v>
      </c>
    </row>
    <row r="4" spans="1:7" ht="18.5" x14ac:dyDescent="0.45">
      <c r="A4" s="10">
        <v>1</v>
      </c>
      <c r="B4" s="10" t="s">
        <v>19</v>
      </c>
      <c r="C4" s="6"/>
      <c r="D4" s="5"/>
      <c r="E4" s="5"/>
      <c r="F4" s="3"/>
    </row>
    <row r="5" spans="1:7" x14ac:dyDescent="0.35">
      <c r="A5" s="5"/>
      <c r="B5" s="5" t="s">
        <v>20</v>
      </c>
      <c r="C5" s="5">
        <v>1</v>
      </c>
      <c r="D5" s="9">
        <f>'FINANCIAL CREDITOR'!G6</f>
        <v>771845976.30999994</v>
      </c>
      <c r="E5" s="9">
        <f>'FINANCIAL CREDITOR'!J6</f>
        <v>771845976.30999994</v>
      </c>
      <c r="F5" s="3">
        <v>100</v>
      </c>
    </row>
    <row r="6" spans="1:7" x14ac:dyDescent="0.35">
      <c r="A6" s="5"/>
      <c r="B6" s="5" t="s">
        <v>21</v>
      </c>
      <c r="C6" s="5">
        <v>9</v>
      </c>
      <c r="D6" s="9">
        <f>'FINANCIAL CREDITOR'!G20</f>
        <v>467575018.46000004</v>
      </c>
      <c r="E6" s="9">
        <f>'FINANCIAL CREDITOR'!J20</f>
        <v>0</v>
      </c>
      <c r="F6" s="3">
        <v>0</v>
      </c>
    </row>
    <row r="7" spans="1:7" ht="18.5" x14ac:dyDescent="0.45">
      <c r="A7" s="5"/>
      <c r="B7" s="10" t="s">
        <v>25</v>
      </c>
      <c r="C7" s="10">
        <f>SUM(C5:C6)</f>
        <v>10</v>
      </c>
      <c r="D7" s="15">
        <f>SUM(D5:D6)</f>
        <v>1239420994.77</v>
      </c>
      <c r="E7" s="15">
        <f>SUM(E5:E6)</f>
        <v>771845976.30999994</v>
      </c>
      <c r="F7" s="7">
        <v>100</v>
      </c>
    </row>
    <row r="8" spans="1:7" x14ac:dyDescent="0.35">
      <c r="A8" s="5"/>
      <c r="B8" s="5"/>
      <c r="C8" s="5"/>
      <c r="D8" s="5"/>
      <c r="E8" s="5"/>
      <c r="F8" s="3"/>
    </row>
    <row r="9" spans="1:7" ht="18.5" x14ac:dyDescent="0.45">
      <c r="A9" s="10">
        <v>2</v>
      </c>
      <c r="B9" s="10" t="s">
        <v>22</v>
      </c>
      <c r="C9" s="5"/>
      <c r="D9" s="5"/>
      <c r="E9" s="5"/>
      <c r="F9" s="3"/>
    </row>
    <row r="10" spans="1:7" x14ac:dyDescent="0.35">
      <c r="A10" s="5"/>
      <c r="B10" s="5" t="s">
        <v>28</v>
      </c>
      <c r="C10" s="5">
        <v>0</v>
      </c>
      <c r="D10" s="9">
        <v>0</v>
      </c>
      <c r="E10" s="9">
        <v>0</v>
      </c>
      <c r="F10" s="3">
        <v>0</v>
      </c>
    </row>
    <row r="11" spans="1:7" x14ac:dyDescent="0.35">
      <c r="A11" s="5"/>
      <c r="B11" s="5" t="s">
        <v>30</v>
      </c>
      <c r="C11" s="5">
        <v>1</v>
      </c>
      <c r="D11" s="9">
        <f>'Govt '!I5</f>
        <v>3124686</v>
      </c>
      <c r="E11" s="9">
        <f>'Govt '!M5</f>
        <v>0</v>
      </c>
      <c r="F11" s="3">
        <v>0</v>
      </c>
    </row>
    <row r="12" spans="1:7" x14ac:dyDescent="0.35">
      <c r="A12" s="5"/>
      <c r="B12" s="5" t="s">
        <v>23</v>
      </c>
      <c r="C12" s="5">
        <v>1</v>
      </c>
      <c r="D12" s="5">
        <f>OC!I5</f>
        <v>7954620</v>
      </c>
      <c r="E12" s="9">
        <f>OC!M5</f>
        <v>0</v>
      </c>
      <c r="F12" s="20">
        <v>0</v>
      </c>
    </row>
    <row r="13" spans="1:7" ht="18.5" x14ac:dyDescent="0.45">
      <c r="A13" s="5"/>
      <c r="B13" s="10" t="s">
        <v>26</v>
      </c>
      <c r="C13" s="10">
        <f>SUM(C10:C12)</f>
        <v>2</v>
      </c>
      <c r="D13" s="15">
        <f>D11+D10+D12</f>
        <v>11079306</v>
      </c>
      <c r="E13" s="15">
        <f>SUM(E10:E12)</f>
        <v>0</v>
      </c>
      <c r="F13" s="3">
        <v>0</v>
      </c>
    </row>
    <row r="14" spans="1:7" x14ac:dyDescent="0.35">
      <c r="A14" s="5"/>
      <c r="B14" s="5"/>
      <c r="C14" s="5"/>
      <c r="D14" s="9"/>
      <c r="E14" s="9"/>
      <c r="F14" s="3"/>
    </row>
    <row r="15" spans="1:7" ht="21" x14ac:dyDescent="0.5">
      <c r="A15" s="5"/>
      <c r="B15" s="16" t="s">
        <v>27</v>
      </c>
      <c r="C15" s="11">
        <f>C7+C13</f>
        <v>12</v>
      </c>
      <c r="D15" s="17">
        <f>D7+D13</f>
        <v>1250500300.77</v>
      </c>
      <c r="E15" s="17">
        <f>E7+E13</f>
        <v>771845976.30999994</v>
      </c>
      <c r="F15" s="16">
        <v>100</v>
      </c>
    </row>
    <row r="16" spans="1:7" x14ac:dyDescent="0.35">
      <c r="A16" s="21"/>
      <c r="B16" s="21"/>
    </row>
    <row r="18" spans="2:5" ht="18.5" x14ac:dyDescent="0.45">
      <c r="B18" s="13"/>
      <c r="C18" s="13"/>
      <c r="D18" s="14"/>
      <c r="E18" s="13"/>
    </row>
    <row r="19" spans="2:5" x14ac:dyDescent="0.35">
      <c r="B19" s="12"/>
      <c r="C19" s="12"/>
    </row>
    <row r="20" spans="2:5" x14ac:dyDescent="0.35">
      <c r="B20" s="12"/>
    </row>
  </sheetData>
  <mergeCells count="2">
    <mergeCell ref="A1:E1"/>
    <mergeCell ref="A2:E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opLeftCell="E18" workbookViewId="0">
      <selection activeCell="N23" sqref="N23"/>
    </sheetView>
  </sheetViews>
  <sheetFormatPr defaultRowHeight="14.5" x14ac:dyDescent="0.35"/>
  <cols>
    <col min="1" max="1" width="6.1796875" bestFit="1" customWidth="1"/>
    <col min="2" max="2" width="22.26953125" bestFit="1" customWidth="1"/>
    <col min="3" max="3" width="25.1796875" customWidth="1"/>
    <col min="4" max="4" width="16.81640625" bestFit="1" customWidth="1"/>
    <col min="5" max="6" width="16.453125" bestFit="1" customWidth="1"/>
    <col min="7" max="7" width="18" bestFit="1" customWidth="1"/>
    <col min="8" max="9" width="16.453125" bestFit="1" customWidth="1"/>
    <col min="10" max="10" width="18" bestFit="1" customWidth="1"/>
    <col min="11" max="11" width="38.453125" customWidth="1"/>
    <col min="12" max="12" width="7.7265625" bestFit="1" customWidth="1"/>
  </cols>
  <sheetData>
    <row r="1" spans="1:12" ht="26" x14ac:dyDescent="0.6">
      <c r="B1" s="51" t="s">
        <v>32</v>
      </c>
      <c r="C1" s="51"/>
      <c r="D1" s="51"/>
      <c r="E1" s="51"/>
      <c r="F1" s="51"/>
      <c r="G1" s="51"/>
      <c r="H1" s="51"/>
      <c r="I1" s="51"/>
      <c r="J1" s="51"/>
    </row>
    <row r="2" spans="1:12" ht="21" x14ac:dyDescent="0.5">
      <c r="B2" s="50" t="s">
        <v>78</v>
      </c>
      <c r="C2" s="50"/>
      <c r="D2" s="50"/>
      <c r="E2" s="50"/>
      <c r="F2" s="50"/>
      <c r="G2" s="50"/>
      <c r="H2" s="50"/>
      <c r="I2" s="50"/>
      <c r="J2" s="50"/>
    </row>
    <row r="3" spans="1:12" ht="15" customHeight="1" x14ac:dyDescent="0.35">
      <c r="A3" s="52" t="s">
        <v>0</v>
      </c>
      <c r="B3" s="52" t="s">
        <v>1</v>
      </c>
      <c r="C3" s="52" t="s">
        <v>2</v>
      </c>
      <c r="D3" s="52" t="s">
        <v>3</v>
      </c>
      <c r="E3" s="52" t="s">
        <v>9</v>
      </c>
      <c r="F3" s="52"/>
      <c r="G3" s="52"/>
      <c r="H3" s="52" t="s">
        <v>10</v>
      </c>
      <c r="I3" s="52"/>
      <c r="J3" s="52"/>
    </row>
    <row r="4" spans="1:12" ht="42.75" customHeight="1" x14ac:dyDescent="0.35">
      <c r="A4" s="52"/>
      <c r="B4" s="52"/>
      <c r="C4" s="52"/>
      <c r="D4" s="52"/>
      <c r="E4" s="2" t="s">
        <v>5</v>
      </c>
      <c r="F4" s="2" t="s">
        <v>12</v>
      </c>
      <c r="G4" s="2" t="s">
        <v>8</v>
      </c>
      <c r="H4" s="2" t="s">
        <v>5</v>
      </c>
      <c r="I4" s="2" t="s">
        <v>6</v>
      </c>
      <c r="J4" s="2" t="s">
        <v>8</v>
      </c>
      <c r="K4" s="2" t="s">
        <v>13</v>
      </c>
      <c r="L4" s="2" t="s">
        <v>14</v>
      </c>
    </row>
    <row r="5" spans="1:12" ht="43.5" x14ac:dyDescent="0.35">
      <c r="A5" s="5">
        <v>1</v>
      </c>
      <c r="B5" s="3" t="s">
        <v>33</v>
      </c>
      <c r="C5" s="3" t="s">
        <v>34</v>
      </c>
      <c r="D5" s="3" t="s">
        <v>35</v>
      </c>
      <c r="E5" s="20">
        <v>393043231</v>
      </c>
      <c r="F5" s="24">
        <v>378802745.31</v>
      </c>
      <c r="G5" s="18">
        <f>E5+F5</f>
        <v>771845976.30999994</v>
      </c>
      <c r="H5" s="9">
        <f>E5</f>
        <v>393043231</v>
      </c>
      <c r="I5" s="9">
        <f>F5</f>
        <v>378802745.31</v>
      </c>
      <c r="J5" s="18">
        <f>H5+I5</f>
        <v>771845976.30999994</v>
      </c>
      <c r="K5" s="3"/>
      <c r="L5" s="8">
        <v>100</v>
      </c>
    </row>
    <row r="6" spans="1:12" ht="15.5" x14ac:dyDescent="0.35">
      <c r="A6" s="5"/>
      <c r="B6" s="3"/>
      <c r="C6" s="35" t="s">
        <v>80</v>
      </c>
      <c r="D6" s="35"/>
      <c r="E6" s="36">
        <f>E5</f>
        <v>393043231</v>
      </c>
      <c r="F6" s="36">
        <f t="shared" ref="F6:L6" si="0">F5</f>
        <v>378802745.31</v>
      </c>
      <c r="G6" s="36">
        <f t="shared" si="0"/>
        <v>771845976.30999994</v>
      </c>
      <c r="H6" s="36">
        <f t="shared" si="0"/>
        <v>393043231</v>
      </c>
      <c r="I6" s="36">
        <f t="shared" si="0"/>
        <v>378802745.31</v>
      </c>
      <c r="J6" s="36">
        <f t="shared" si="0"/>
        <v>771845976.30999994</v>
      </c>
      <c r="K6" s="35"/>
      <c r="L6" s="36">
        <f t="shared" si="0"/>
        <v>100</v>
      </c>
    </row>
    <row r="7" spans="1:12" x14ac:dyDescent="0.35">
      <c r="A7" s="5"/>
      <c r="B7" s="29"/>
      <c r="C7" s="30"/>
      <c r="D7" s="30"/>
      <c r="E7" s="31"/>
      <c r="F7" s="24"/>
      <c r="G7" s="32"/>
      <c r="H7" s="33"/>
      <c r="I7" s="33"/>
      <c r="J7" s="34"/>
      <c r="K7" s="3"/>
      <c r="L7" s="8"/>
    </row>
    <row r="8" spans="1:12" ht="21" x14ac:dyDescent="0.5">
      <c r="A8" s="5"/>
      <c r="B8" s="53" t="s">
        <v>79</v>
      </c>
      <c r="C8" s="54"/>
      <c r="D8" s="54"/>
      <c r="E8" s="54"/>
      <c r="F8" s="54"/>
      <c r="G8" s="54"/>
      <c r="H8" s="54"/>
      <c r="I8" s="54"/>
      <c r="J8" s="55"/>
      <c r="K8" s="3"/>
      <c r="L8" s="8"/>
    </row>
    <row r="9" spans="1:12" x14ac:dyDescent="0.35">
      <c r="A9" s="5"/>
      <c r="B9" s="52" t="s">
        <v>1</v>
      </c>
      <c r="C9" s="52" t="s">
        <v>2</v>
      </c>
      <c r="D9" s="52" t="s">
        <v>3</v>
      </c>
      <c r="E9" s="52" t="s">
        <v>9</v>
      </c>
      <c r="F9" s="52"/>
      <c r="G9" s="52"/>
      <c r="H9" s="52" t="s">
        <v>10</v>
      </c>
      <c r="I9" s="52"/>
      <c r="J9" s="52"/>
    </row>
    <row r="10" spans="1:12" ht="29" x14ac:dyDescent="0.35">
      <c r="A10" s="5"/>
      <c r="B10" s="52"/>
      <c r="C10" s="52"/>
      <c r="D10" s="52"/>
      <c r="E10" s="2" t="s">
        <v>5</v>
      </c>
      <c r="F10" s="2" t="s">
        <v>12</v>
      </c>
      <c r="G10" s="2" t="s">
        <v>8</v>
      </c>
      <c r="H10" s="2" t="s">
        <v>5</v>
      </c>
      <c r="I10" s="2" t="s">
        <v>6</v>
      </c>
      <c r="J10" s="2" t="s">
        <v>8</v>
      </c>
      <c r="K10" s="2" t="s">
        <v>13</v>
      </c>
      <c r="L10" s="2" t="s">
        <v>14</v>
      </c>
    </row>
    <row r="11" spans="1:12" s="1" customFormat="1" ht="174" x14ac:dyDescent="0.35">
      <c r="A11" s="3">
        <v>1</v>
      </c>
      <c r="B11" s="3" t="s">
        <v>48</v>
      </c>
      <c r="C11" s="3" t="s">
        <v>49</v>
      </c>
      <c r="D11" s="4" t="s">
        <v>50</v>
      </c>
      <c r="E11" s="20">
        <v>23514144</v>
      </c>
      <c r="F11" s="20">
        <v>2342006</v>
      </c>
      <c r="G11" s="26">
        <f t="shared" ref="G11:G19" si="1">E11+F11</f>
        <v>25856150</v>
      </c>
      <c r="H11" s="20">
        <v>0</v>
      </c>
      <c r="I11" s="20">
        <v>0</v>
      </c>
      <c r="J11" s="26">
        <f t="shared" ref="J11:J18" si="2">H11+I11</f>
        <v>0</v>
      </c>
      <c r="K11" s="3" t="s">
        <v>51</v>
      </c>
      <c r="L11" s="7">
        <v>0</v>
      </c>
    </row>
    <row r="12" spans="1:12" ht="174" x14ac:dyDescent="0.35">
      <c r="A12" s="5">
        <v>2</v>
      </c>
      <c r="B12" s="3" t="s">
        <v>52</v>
      </c>
      <c r="C12" s="3" t="s">
        <v>53</v>
      </c>
      <c r="D12" s="1" t="s">
        <v>54</v>
      </c>
      <c r="E12" s="20">
        <v>48752445</v>
      </c>
      <c r="F12" s="9">
        <v>66337035</v>
      </c>
      <c r="G12" s="26">
        <f t="shared" si="1"/>
        <v>115089480</v>
      </c>
      <c r="H12" s="9">
        <v>0</v>
      </c>
      <c r="I12" s="9">
        <v>0</v>
      </c>
      <c r="J12" s="26">
        <f t="shared" si="2"/>
        <v>0</v>
      </c>
      <c r="K12" s="3" t="s">
        <v>55</v>
      </c>
      <c r="L12" s="8">
        <v>0</v>
      </c>
    </row>
    <row r="13" spans="1:12" ht="116" x14ac:dyDescent="0.35">
      <c r="A13" s="5">
        <v>3</v>
      </c>
      <c r="B13" s="3" t="s">
        <v>56</v>
      </c>
      <c r="C13" s="3" t="s">
        <v>57</v>
      </c>
      <c r="D13" s="27" t="s">
        <v>58</v>
      </c>
      <c r="E13" s="24">
        <v>22051708</v>
      </c>
      <c r="F13" s="20">
        <v>2205170.88</v>
      </c>
      <c r="G13" s="26">
        <f t="shared" si="1"/>
        <v>24256878.879999999</v>
      </c>
      <c r="H13" s="9">
        <v>0</v>
      </c>
      <c r="I13" s="9">
        <v>0</v>
      </c>
      <c r="J13" s="26">
        <f t="shared" si="2"/>
        <v>0</v>
      </c>
      <c r="K13" s="3" t="s">
        <v>59</v>
      </c>
      <c r="L13" s="8">
        <v>0</v>
      </c>
    </row>
    <row r="14" spans="1:12" ht="101.5" x14ac:dyDescent="0.35">
      <c r="A14" s="5">
        <v>4</v>
      </c>
      <c r="B14" s="3" t="s">
        <v>60</v>
      </c>
      <c r="C14" s="3" t="s">
        <v>61</v>
      </c>
      <c r="D14" s="4" t="s">
        <v>62</v>
      </c>
      <c r="E14" s="20">
        <v>24477204.260000002</v>
      </c>
      <c r="F14" s="5">
        <v>1835790.32</v>
      </c>
      <c r="G14" s="26">
        <f t="shared" si="1"/>
        <v>26312994.580000002</v>
      </c>
      <c r="H14" s="9">
        <v>0</v>
      </c>
      <c r="I14" s="9">
        <v>0</v>
      </c>
      <c r="J14" s="26">
        <f t="shared" si="2"/>
        <v>0</v>
      </c>
      <c r="K14" s="3" t="s">
        <v>63</v>
      </c>
      <c r="L14" s="8">
        <v>0</v>
      </c>
    </row>
    <row r="15" spans="1:12" ht="145" x14ac:dyDescent="0.35">
      <c r="A15" s="5">
        <v>5</v>
      </c>
      <c r="B15" s="3" t="s">
        <v>64</v>
      </c>
      <c r="C15" s="3" t="s">
        <v>61</v>
      </c>
      <c r="D15" s="4" t="s">
        <v>65</v>
      </c>
      <c r="E15" s="20">
        <v>12629048</v>
      </c>
      <c r="F15" s="5">
        <v>947179</v>
      </c>
      <c r="G15" s="26">
        <f t="shared" si="1"/>
        <v>13576227</v>
      </c>
      <c r="H15" s="9">
        <v>0</v>
      </c>
      <c r="I15" s="9">
        <v>0</v>
      </c>
      <c r="J15" s="26">
        <f t="shared" si="2"/>
        <v>0</v>
      </c>
      <c r="K15" s="3" t="s">
        <v>66</v>
      </c>
      <c r="L15" s="8">
        <v>0</v>
      </c>
    </row>
    <row r="16" spans="1:12" ht="145" x14ac:dyDescent="0.35">
      <c r="A16" s="5">
        <v>6</v>
      </c>
      <c r="B16" s="3" t="s">
        <v>67</v>
      </c>
      <c r="C16" s="3" t="s">
        <v>68</v>
      </c>
      <c r="D16" s="4" t="s">
        <v>69</v>
      </c>
      <c r="E16" s="20">
        <v>92015308</v>
      </c>
      <c r="F16" s="5">
        <v>6901148</v>
      </c>
      <c r="G16" s="26">
        <f t="shared" si="1"/>
        <v>98916456</v>
      </c>
      <c r="H16" s="9">
        <v>0</v>
      </c>
      <c r="I16" s="9">
        <v>0</v>
      </c>
      <c r="J16" s="26">
        <f t="shared" si="2"/>
        <v>0</v>
      </c>
      <c r="K16" s="3" t="s">
        <v>66</v>
      </c>
      <c r="L16" s="8">
        <v>0</v>
      </c>
    </row>
    <row r="17" spans="1:14" ht="145" x14ac:dyDescent="0.35">
      <c r="A17" s="5">
        <v>7</v>
      </c>
      <c r="B17" s="3" t="s">
        <v>70</v>
      </c>
      <c r="C17" s="3" t="s">
        <v>61</v>
      </c>
      <c r="D17" s="4" t="s">
        <v>71</v>
      </c>
      <c r="E17" s="20">
        <v>14102227</v>
      </c>
      <c r="F17" s="5">
        <v>1057667</v>
      </c>
      <c r="G17" s="18">
        <f t="shared" si="1"/>
        <v>15159894</v>
      </c>
      <c r="H17" s="9">
        <v>0</v>
      </c>
      <c r="I17" s="9">
        <v>0</v>
      </c>
      <c r="J17" s="26">
        <f t="shared" si="2"/>
        <v>0</v>
      </c>
      <c r="K17" s="3" t="s">
        <v>66</v>
      </c>
      <c r="L17" s="8">
        <v>0</v>
      </c>
    </row>
    <row r="18" spans="1:14" ht="145" x14ac:dyDescent="0.35">
      <c r="A18" s="5">
        <v>8</v>
      </c>
      <c r="B18" s="3" t="s">
        <v>72</v>
      </c>
      <c r="C18" s="3" t="s">
        <v>73</v>
      </c>
      <c r="D18" s="4" t="s">
        <v>74</v>
      </c>
      <c r="E18" s="20">
        <v>137355291</v>
      </c>
      <c r="F18" s="5">
        <v>10301647</v>
      </c>
      <c r="G18" s="18">
        <f t="shared" si="1"/>
        <v>147656938</v>
      </c>
      <c r="H18" s="9">
        <v>0</v>
      </c>
      <c r="I18" s="9">
        <v>0</v>
      </c>
      <c r="J18" s="26">
        <f t="shared" si="2"/>
        <v>0</v>
      </c>
      <c r="K18" s="3" t="s">
        <v>75</v>
      </c>
      <c r="L18" s="8">
        <v>0</v>
      </c>
    </row>
    <row r="19" spans="1:14" ht="58" x14ac:dyDescent="0.35">
      <c r="A19" s="28">
        <v>9</v>
      </c>
      <c r="B19" s="3" t="s">
        <v>37</v>
      </c>
      <c r="C19" s="3" t="s">
        <v>38</v>
      </c>
      <c r="D19" s="4" t="s">
        <v>39</v>
      </c>
      <c r="E19" s="20">
        <v>750000</v>
      </c>
      <c r="F19" s="20">
        <v>0</v>
      </c>
      <c r="G19" s="18">
        <f t="shared" si="1"/>
        <v>750000</v>
      </c>
      <c r="H19" s="20">
        <v>0</v>
      </c>
      <c r="I19" s="9">
        <v>0</v>
      </c>
      <c r="J19" s="18">
        <v>0</v>
      </c>
      <c r="K19" s="1" t="s">
        <v>41</v>
      </c>
      <c r="L19" s="9">
        <f>F19</f>
        <v>0</v>
      </c>
      <c r="M19" s="9"/>
      <c r="N19" s="18"/>
    </row>
    <row r="20" spans="1:14" ht="21" x14ac:dyDescent="0.5">
      <c r="B20" s="11" t="s">
        <v>8</v>
      </c>
      <c r="C20" s="5"/>
      <c r="D20" s="5"/>
      <c r="E20" s="15">
        <f>SUM(E11:E19)</f>
        <v>375647375.25999999</v>
      </c>
      <c r="F20" s="15">
        <f t="shared" ref="F20:J20" si="3">SUM(F11:F19)</f>
        <v>91927643.199999988</v>
      </c>
      <c r="G20" s="15">
        <f t="shared" si="3"/>
        <v>467575018.46000004</v>
      </c>
      <c r="H20" s="15">
        <f t="shared" si="3"/>
        <v>0</v>
      </c>
      <c r="I20" s="15">
        <f t="shared" si="3"/>
        <v>0</v>
      </c>
      <c r="J20" s="15">
        <f t="shared" si="3"/>
        <v>0</v>
      </c>
      <c r="K20" s="5"/>
      <c r="L20" s="8">
        <f>SUM(L5:L5)</f>
        <v>100</v>
      </c>
    </row>
    <row r="21" spans="1:14" x14ac:dyDescent="0.35">
      <c r="A21" s="5"/>
      <c r="B21" s="5"/>
      <c r="C21" s="5"/>
      <c r="D21" s="5"/>
      <c r="E21" s="5"/>
      <c r="F21" s="5"/>
      <c r="G21" s="5"/>
      <c r="H21" s="9"/>
      <c r="I21" s="5"/>
      <c r="J21" s="5"/>
    </row>
    <row r="22" spans="1:14" x14ac:dyDescent="0.35">
      <c r="A22" s="5"/>
      <c r="B22" s="6"/>
      <c r="C22" s="6"/>
      <c r="D22" s="5"/>
      <c r="E22" s="19"/>
      <c r="F22" s="19"/>
      <c r="G22" s="19"/>
      <c r="H22" s="19"/>
      <c r="I22" s="19"/>
      <c r="J22" s="19"/>
    </row>
    <row r="23" spans="1:14" x14ac:dyDescent="0.35">
      <c r="B23" s="12"/>
      <c r="C23" s="12"/>
    </row>
    <row r="24" spans="1:14" ht="21" x14ac:dyDescent="0.5">
      <c r="A24" s="50" t="s">
        <v>94</v>
      </c>
      <c r="B24" s="50"/>
      <c r="C24" s="50"/>
      <c r="D24" s="50"/>
      <c r="E24" s="50"/>
    </row>
    <row r="25" spans="1:14" x14ac:dyDescent="0.35">
      <c r="A25" s="5" t="s">
        <v>15</v>
      </c>
      <c r="B25" s="5" t="s">
        <v>95</v>
      </c>
      <c r="C25" s="6" t="s">
        <v>18</v>
      </c>
      <c r="D25" s="6" t="s">
        <v>17</v>
      </c>
      <c r="E25" s="5" t="s">
        <v>40</v>
      </c>
    </row>
    <row r="26" spans="1:14" ht="43.5" x14ac:dyDescent="0.35">
      <c r="A26" s="5">
        <v>1</v>
      </c>
      <c r="B26" s="3" t="s">
        <v>48</v>
      </c>
      <c r="C26" s="26">
        <v>25856150</v>
      </c>
      <c r="D26" s="5">
        <v>0</v>
      </c>
      <c r="E26" s="3" t="s">
        <v>96</v>
      </c>
    </row>
    <row r="27" spans="1:14" ht="43.5" x14ac:dyDescent="0.35">
      <c r="A27" s="5">
        <v>1</v>
      </c>
      <c r="B27" s="3" t="s">
        <v>60</v>
      </c>
      <c r="C27" s="26">
        <v>26312994.580000002</v>
      </c>
      <c r="D27" s="5">
        <v>0</v>
      </c>
      <c r="E27" s="3" t="s">
        <v>96</v>
      </c>
    </row>
    <row r="28" spans="1:14" ht="43.5" x14ac:dyDescent="0.35">
      <c r="A28" s="5">
        <v>2</v>
      </c>
      <c r="B28" s="3" t="s">
        <v>64</v>
      </c>
      <c r="C28" s="26">
        <v>13576227</v>
      </c>
      <c r="D28" s="5">
        <v>0</v>
      </c>
      <c r="E28" s="3" t="s">
        <v>96</v>
      </c>
    </row>
    <row r="29" spans="1:14" ht="43.5" x14ac:dyDescent="0.35">
      <c r="A29" s="5">
        <v>3</v>
      </c>
      <c r="B29" s="3" t="s">
        <v>67</v>
      </c>
      <c r="C29" s="26">
        <v>98916456</v>
      </c>
      <c r="D29" s="5">
        <v>0</v>
      </c>
      <c r="E29" s="3" t="s">
        <v>96</v>
      </c>
    </row>
    <row r="30" spans="1:14" ht="43.5" x14ac:dyDescent="0.35">
      <c r="A30" s="5">
        <v>4</v>
      </c>
      <c r="B30" s="3" t="s">
        <v>70</v>
      </c>
      <c r="C30" s="18">
        <v>15159894</v>
      </c>
      <c r="D30" s="5">
        <v>0</v>
      </c>
      <c r="E30" s="3" t="s">
        <v>96</v>
      </c>
    </row>
    <row r="31" spans="1:14" ht="18.5" x14ac:dyDescent="0.45">
      <c r="A31" s="5"/>
      <c r="B31" s="10" t="s">
        <v>8</v>
      </c>
      <c r="C31" s="15">
        <f>SUM(C26:C30)</f>
        <v>179821721.57999998</v>
      </c>
      <c r="D31" s="15">
        <f>SUM(D27:D30)</f>
        <v>0</v>
      </c>
      <c r="E31" s="5"/>
    </row>
  </sheetData>
  <mergeCells count="15">
    <mergeCell ref="A24:E24"/>
    <mergeCell ref="B1:J1"/>
    <mergeCell ref="B2:J2"/>
    <mergeCell ref="B9:B10"/>
    <mergeCell ref="C9:C10"/>
    <mergeCell ref="D9:D10"/>
    <mergeCell ref="E9:G9"/>
    <mergeCell ref="H9:J9"/>
    <mergeCell ref="A3:A4"/>
    <mergeCell ref="B3:B4"/>
    <mergeCell ref="C3:C4"/>
    <mergeCell ref="D3:D4"/>
    <mergeCell ref="B8:J8"/>
    <mergeCell ref="E3:G3"/>
    <mergeCell ref="H3:J3"/>
  </mergeCells>
  <hyperlinks>
    <hyperlink ref="D13" r:id="rId1" xr:uid="{7DADE8AB-0C70-44B7-A8FC-B2C13580B10C}"/>
    <hyperlink ref="D14" r:id="rId2" xr:uid="{B2D529F6-029D-4B9C-8D34-A2B2CDDD9B68}"/>
    <hyperlink ref="D15" r:id="rId3" xr:uid="{5C1D8250-8F19-41A6-9259-3DF219FA7720}"/>
    <hyperlink ref="D16" r:id="rId4" xr:uid="{05E443FC-6CA6-4336-9887-8742BC831F18}"/>
    <hyperlink ref="D17" r:id="rId5" xr:uid="{3ECF95FA-0894-4C19-A09B-CD68DA6A256C}"/>
    <hyperlink ref="D18" r:id="rId6" xr:uid="{4D84BBC2-0988-43C1-91D1-97A233462AF2}"/>
    <hyperlink ref="D11" r:id="rId7" xr:uid="{F4152214-677C-40FF-9046-BA86541E6901}"/>
  </hyperlinks>
  <pageMargins left="0.7" right="0.7" top="0.75" bottom="0.75" header="0.3" footer="0.3"/>
  <pageSetup paperSize="9" orientation="portrait" verticalDpi="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
  <sheetViews>
    <sheetView workbookViewId="0">
      <selection activeCell="I5" sqref="I5"/>
    </sheetView>
  </sheetViews>
  <sheetFormatPr defaultRowHeight="14.5" x14ac:dyDescent="0.35"/>
  <cols>
    <col min="1" max="1" width="18.1796875" customWidth="1"/>
    <col min="2" max="2" width="21.08984375" customWidth="1"/>
    <col min="14" max="14" width="19.36328125" customWidth="1"/>
  </cols>
  <sheetData>
    <row r="1" spans="1:14" ht="26" x14ac:dyDescent="0.6">
      <c r="A1" s="56" t="s">
        <v>29</v>
      </c>
      <c r="B1" s="56"/>
      <c r="C1" s="56"/>
      <c r="D1" s="56"/>
      <c r="E1" s="56"/>
      <c r="F1" s="56"/>
      <c r="G1" s="56"/>
      <c r="H1" s="56"/>
      <c r="I1" s="56"/>
      <c r="J1" s="56"/>
      <c r="K1" s="56"/>
      <c r="L1" s="56"/>
      <c r="M1" s="56"/>
    </row>
    <row r="2" spans="1:14" ht="21" x14ac:dyDescent="0.5">
      <c r="A2" s="57" t="s">
        <v>31</v>
      </c>
      <c r="B2" s="57"/>
      <c r="C2" s="57"/>
      <c r="D2" s="57"/>
      <c r="E2" s="57"/>
      <c r="F2" s="57"/>
      <c r="G2" s="57"/>
      <c r="H2" s="57"/>
      <c r="I2" s="57"/>
      <c r="J2" s="57"/>
      <c r="K2" s="57"/>
      <c r="L2" s="57"/>
      <c r="M2" s="57"/>
    </row>
    <row r="3" spans="1:14" x14ac:dyDescent="0.35">
      <c r="A3" s="52" t="s">
        <v>1</v>
      </c>
      <c r="B3" s="52" t="s">
        <v>2</v>
      </c>
      <c r="C3" s="52" t="s">
        <v>3</v>
      </c>
      <c r="D3" s="52" t="s">
        <v>4</v>
      </c>
      <c r="E3" s="52" t="s">
        <v>9</v>
      </c>
      <c r="F3" s="52"/>
      <c r="G3" s="52"/>
      <c r="H3" s="52"/>
      <c r="I3" s="52"/>
      <c r="J3" s="52" t="s">
        <v>10</v>
      </c>
      <c r="K3" s="52"/>
      <c r="L3" s="52"/>
      <c r="M3" s="52"/>
    </row>
    <row r="4" spans="1:14" ht="29" x14ac:dyDescent="0.35">
      <c r="A4" s="52"/>
      <c r="B4" s="52"/>
      <c r="C4" s="52"/>
      <c r="D4" s="52"/>
      <c r="E4" s="2" t="s">
        <v>5</v>
      </c>
      <c r="F4" s="2" t="s">
        <v>12</v>
      </c>
      <c r="G4" s="2" t="s">
        <v>11</v>
      </c>
      <c r="H4" s="2" t="s">
        <v>7</v>
      </c>
      <c r="I4" s="2" t="s">
        <v>8</v>
      </c>
      <c r="J4" s="2" t="s">
        <v>5</v>
      </c>
      <c r="K4" s="2" t="s">
        <v>6</v>
      </c>
      <c r="L4" s="2" t="s">
        <v>7</v>
      </c>
      <c r="M4" s="2" t="s">
        <v>8</v>
      </c>
      <c r="N4" s="25" t="s">
        <v>40</v>
      </c>
    </row>
    <row r="5" spans="1:14" ht="87" x14ac:dyDescent="0.35">
      <c r="A5" s="3" t="s">
        <v>42</v>
      </c>
      <c r="B5" s="3" t="s">
        <v>43</v>
      </c>
      <c r="C5" s="4" t="s">
        <v>44</v>
      </c>
      <c r="D5" s="3"/>
      <c r="E5" s="20">
        <v>2371900</v>
      </c>
      <c r="F5" s="20">
        <v>752786</v>
      </c>
      <c r="G5" s="20"/>
      <c r="H5" s="9"/>
      <c r="I5" s="18">
        <f>E5+F5+G5+H5</f>
        <v>3124686</v>
      </c>
      <c r="J5" s="9">
        <v>0</v>
      </c>
      <c r="K5" s="9">
        <v>0</v>
      </c>
      <c r="L5" s="9">
        <v>0</v>
      </c>
      <c r="M5" s="18">
        <f>J5+K5</f>
        <v>0</v>
      </c>
      <c r="N5" s="1" t="s">
        <v>77</v>
      </c>
    </row>
  </sheetData>
  <mergeCells count="8">
    <mergeCell ref="A1:M1"/>
    <mergeCell ref="A2:M2"/>
    <mergeCell ref="A3:A4"/>
    <mergeCell ref="B3:B4"/>
    <mergeCell ref="C3:C4"/>
    <mergeCell ref="D3:D4"/>
    <mergeCell ref="E3:I3"/>
    <mergeCell ref="J3:M3"/>
  </mergeCells>
  <hyperlinks>
    <hyperlink ref="C5" r:id="rId1" xr:uid="{CE547D60-B627-46B6-9594-AD7D2C7CE8C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B55B-C979-45E0-8E6E-19495954FDE6}">
  <dimension ref="A1:N6"/>
  <sheetViews>
    <sheetView workbookViewId="0">
      <selection activeCell="I5" sqref="I5"/>
    </sheetView>
  </sheetViews>
  <sheetFormatPr defaultRowHeight="14.5" x14ac:dyDescent="0.35"/>
  <cols>
    <col min="1" max="1" width="14.54296875" customWidth="1"/>
    <col min="2" max="2" width="21" customWidth="1"/>
    <col min="3" max="3" width="16.1796875" customWidth="1"/>
    <col min="5" max="5" width="12.1796875" bestFit="1" customWidth="1"/>
    <col min="9" max="9" width="13.26953125" bestFit="1" customWidth="1"/>
    <col min="14" max="14" width="22.26953125" customWidth="1"/>
  </cols>
  <sheetData>
    <row r="1" spans="1:14" ht="26" x14ac:dyDescent="0.6">
      <c r="A1" s="58" t="s">
        <v>29</v>
      </c>
      <c r="B1" s="58"/>
      <c r="C1" s="58"/>
      <c r="D1" s="58"/>
      <c r="E1" s="58"/>
      <c r="F1" s="58"/>
      <c r="G1" s="58"/>
      <c r="H1" s="58"/>
      <c r="I1" s="58"/>
      <c r="J1" s="58"/>
      <c r="K1" s="58"/>
      <c r="L1" s="58"/>
      <c r="M1" s="58"/>
      <c r="N1" s="1"/>
    </row>
    <row r="2" spans="1:14" ht="21" x14ac:dyDescent="0.5">
      <c r="A2" s="59" t="s">
        <v>36</v>
      </c>
      <c r="B2" s="59"/>
      <c r="C2" s="59"/>
      <c r="D2" s="59"/>
      <c r="E2" s="59"/>
      <c r="F2" s="59"/>
      <c r="G2" s="59"/>
      <c r="H2" s="59"/>
      <c r="I2" s="59"/>
      <c r="J2" s="59"/>
      <c r="K2" s="59"/>
      <c r="L2" s="59"/>
      <c r="M2" s="59"/>
      <c r="N2" s="1"/>
    </row>
    <row r="3" spans="1:14" x14ac:dyDescent="0.35">
      <c r="A3" s="52" t="s">
        <v>1</v>
      </c>
      <c r="B3" s="52" t="s">
        <v>2</v>
      </c>
      <c r="C3" s="52" t="s">
        <v>3</v>
      </c>
      <c r="D3" s="52" t="s">
        <v>4</v>
      </c>
      <c r="E3" s="52" t="s">
        <v>9</v>
      </c>
      <c r="F3" s="52"/>
      <c r="G3" s="52"/>
      <c r="H3" s="52"/>
      <c r="I3" s="52"/>
      <c r="J3" s="52" t="s">
        <v>10</v>
      </c>
      <c r="K3" s="52"/>
      <c r="L3" s="52"/>
      <c r="M3" s="52"/>
      <c r="N3" s="1"/>
    </row>
    <row r="4" spans="1:14" ht="29" x14ac:dyDescent="0.35">
      <c r="A4" s="52"/>
      <c r="B4" s="52"/>
      <c r="C4" s="52"/>
      <c r="D4" s="52"/>
      <c r="E4" s="2" t="s">
        <v>5</v>
      </c>
      <c r="F4" s="2" t="s">
        <v>12</v>
      </c>
      <c r="G4" s="2" t="s">
        <v>11</v>
      </c>
      <c r="H4" s="2" t="s">
        <v>7</v>
      </c>
      <c r="I4" s="2" t="s">
        <v>8</v>
      </c>
      <c r="J4" s="2" t="s">
        <v>5</v>
      </c>
      <c r="K4" s="2" t="s">
        <v>6</v>
      </c>
      <c r="L4" s="2" t="s">
        <v>7</v>
      </c>
      <c r="M4" s="2" t="s">
        <v>8</v>
      </c>
      <c r="N4" s="2" t="s">
        <v>40</v>
      </c>
    </row>
    <row r="5" spans="1:14" ht="87" x14ac:dyDescent="0.35">
      <c r="A5" s="3" t="s">
        <v>45</v>
      </c>
      <c r="B5" s="3" t="s">
        <v>46</v>
      </c>
      <c r="C5" s="4" t="s">
        <v>47</v>
      </c>
      <c r="D5" s="3"/>
      <c r="E5" s="3">
        <f>100000*79.5462</f>
        <v>7954620</v>
      </c>
      <c r="F5" s="20">
        <v>0</v>
      </c>
      <c r="G5" s="20">
        <v>0</v>
      </c>
      <c r="H5" s="20">
        <v>0</v>
      </c>
      <c r="I5" s="3">
        <f>E5+F5+G5+H5</f>
        <v>7954620</v>
      </c>
      <c r="J5" s="20">
        <v>0</v>
      </c>
      <c r="K5" s="20">
        <f>F5</f>
        <v>0</v>
      </c>
      <c r="L5" s="20">
        <v>0</v>
      </c>
      <c r="M5" s="26">
        <f>J5+K5</f>
        <v>0</v>
      </c>
      <c r="N5" s="3" t="s">
        <v>76</v>
      </c>
    </row>
    <row r="6" spans="1:14" x14ac:dyDescent="0.35">
      <c r="A6" s="1"/>
      <c r="B6" s="1"/>
      <c r="C6" s="1"/>
      <c r="D6" s="1"/>
      <c r="E6" s="1"/>
      <c r="F6" s="1"/>
      <c r="G6" s="1"/>
      <c r="H6" s="1"/>
      <c r="I6" s="1"/>
      <c r="J6" s="1"/>
      <c r="K6" s="1"/>
      <c r="L6" s="1"/>
      <c r="M6" s="1"/>
      <c r="N6" s="1"/>
    </row>
  </sheetData>
  <mergeCells count="8">
    <mergeCell ref="A1:M1"/>
    <mergeCell ref="A2:M2"/>
    <mergeCell ref="A3:A4"/>
    <mergeCell ref="B3:B4"/>
    <mergeCell ref="C3:C4"/>
    <mergeCell ref="D3:D4"/>
    <mergeCell ref="E3:I3"/>
    <mergeCell ref="J3:M3"/>
  </mergeCells>
  <hyperlinks>
    <hyperlink ref="C5" r:id="rId1" xr:uid="{BB86B354-8BAA-4B8A-A00C-F40E798C051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54E4-B9FF-4609-A590-0136D4700ACB}">
  <dimension ref="A1:I27"/>
  <sheetViews>
    <sheetView tabSelected="1" topLeftCell="A21" workbookViewId="0">
      <selection activeCell="A27" sqref="A27"/>
    </sheetView>
  </sheetViews>
  <sheetFormatPr defaultRowHeight="14.5" x14ac:dyDescent="0.35"/>
  <cols>
    <col min="2" max="2" width="14.54296875" customWidth="1"/>
    <col min="3" max="3" width="31.26953125" customWidth="1"/>
    <col min="4" max="4" width="16.90625" customWidth="1"/>
    <col min="5" max="5" width="15.7265625" customWidth="1"/>
  </cols>
  <sheetData>
    <row r="1" spans="1:9" ht="26" x14ac:dyDescent="0.6">
      <c r="A1" s="51" t="s">
        <v>32</v>
      </c>
      <c r="B1" s="51"/>
      <c r="C1" s="51"/>
      <c r="D1" s="51"/>
      <c r="E1" s="51"/>
      <c r="F1" s="51"/>
      <c r="G1" s="40"/>
      <c r="H1" s="37"/>
      <c r="I1" s="37"/>
    </row>
    <row r="2" spans="1:9" ht="21" customHeight="1" x14ac:dyDescent="0.5">
      <c r="A2" s="59" t="s">
        <v>82</v>
      </c>
      <c r="B2" s="59"/>
      <c r="C2" s="59"/>
      <c r="D2" s="59"/>
      <c r="E2" s="59"/>
      <c r="F2" s="59"/>
    </row>
    <row r="3" spans="1:9" ht="21" x14ac:dyDescent="0.5">
      <c r="A3" s="63" t="s">
        <v>78</v>
      </c>
      <c r="B3" s="63"/>
      <c r="C3" s="63"/>
      <c r="D3" s="63"/>
      <c r="E3" s="63"/>
      <c r="F3" s="63"/>
      <c r="G3" s="38"/>
      <c r="H3" s="38"/>
      <c r="I3" s="39"/>
    </row>
    <row r="4" spans="1:9" x14ac:dyDescent="0.35">
      <c r="A4" s="60" t="s">
        <v>85</v>
      </c>
      <c r="B4" s="52" t="s">
        <v>1</v>
      </c>
      <c r="C4" s="52" t="s">
        <v>2</v>
      </c>
      <c r="D4" s="52" t="s">
        <v>83</v>
      </c>
      <c r="E4" s="52" t="s">
        <v>84</v>
      </c>
      <c r="F4" s="52" t="s">
        <v>14</v>
      </c>
    </row>
    <row r="5" spans="1:9" x14ac:dyDescent="0.35">
      <c r="A5" s="60"/>
      <c r="B5" s="52"/>
      <c r="C5" s="52"/>
      <c r="D5" s="52"/>
      <c r="E5" s="52"/>
      <c r="F5" s="52"/>
    </row>
    <row r="6" spans="1:9" s="1" customFormat="1" ht="43.5" x14ac:dyDescent="0.35">
      <c r="A6" s="20">
        <v>1</v>
      </c>
      <c r="B6" s="20" t="s">
        <v>33</v>
      </c>
      <c r="C6" s="20" t="s">
        <v>34</v>
      </c>
      <c r="D6" s="20">
        <v>771845976.30999994</v>
      </c>
      <c r="E6" s="20">
        <v>771845976.30999994</v>
      </c>
      <c r="F6" s="3">
        <v>100</v>
      </c>
    </row>
    <row r="7" spans="1:9" s="1" customFormat="1" ht="15.5" x14ac:dyDescent="0.35">
      <c r="A7" s="20"/>
      <c r="B7" s="61" t="s">
        <v>89</v>
      </c>
      <c r="C7" s="61"/>
      <c r="D7" s="36">
        <f>D6</f>
        <v>771845976.30999994</v>
      </c>
      <c r="E7" s="36">
        <f>E6</f>
        <v>771845976.30999994</v>
      </c>
      <c r="F7" s="3"/>
    </row>
    <row r="8" spans="1:9" s="1" customFormat="1" ht="15.5" x14ac:dyDescent="0.35">
      <c r="A8" s="20"/>
      <c r="B8" s="42"/>
      <c r="C8" s="42"/>
      <c r="D8" s="36"/>
      <c r="E8" s="36"/>
      <c r="F8" s="3"/>
    </row>
    <row r="9" spans="1:9" ht="17" x14ac:dyDescent="0.4">
      <c r="A9" s="64" t="s">
        <v>79</v>
      </c>
      <c r="B9" s="64"/>
      <c r="C9" s="64"/>
      <c r="D9" s="64"/>
      <c r="E9" s="64"/>
      <c r="F9" s="64"/>
    </row>
    <row r="10" spans="1:9" ht="29" x14ac:dyDescent="0.35">
      <c r="A10" s="9">
        <v>1</v>
      </c>
      <c r="B10" s="20" t="s">
        <v>48</v>
      </c>
      <c r="C10" s="20" t="s">
        <v>49</v>
      </c>
      <c r="D10" s="9">
        <v>25856150</v>
      </c>
      <c r="E10" s="9">
        <v>0</v>
      </c>
      <c r="F10" s="5"/>
    </row>
    <row r="11" spans="1:9" ht="43.5" x14ac:dyDescent="0.35">
      <c r="A11" s="9">
        <v>2</v>
      </c>
      <c r="B11" s="20" t="s">
        <v>52</v>
      </c>
      <c r="C11" s="20" t="s">
        <v>53</v>
      </c>
      <c r="D11" s="9">
        <v>115089480</v>
      </c>
      <c r="E11" s="9">
        <v>0</v>
      </c>
      <c r="F11" s="5"/>
    </row>
    <row r="12" spans="1:9" ht="29" x14ac:dyDescent="0.35">
      <c r="A12" s="9">
        <v>3</v>
      </c>
      <c r="B12" s="20" t="s">
        <v>56</v>
      </c>
      <c r="C12" s="20" t="s">
        <v>57</v>
      </c>
      <c r="D12" s="9">
        <v>24256878.879999999</v>
      </c>
      <c r="E12" s="9">
        <v>0</v>
      </c>
      <c r="F12" s="5"/>
    </row>
    <row r="13" spans="1:9" ht="29" x14ac:dyDescent="0.35">
      <c r="A13" s="9">
        <v>4</v>
      </c>
      <c r="B13" s="20" t="s">
        <v>60</v>
      </c>
      <c r="C13" s="20" t="s">
        <v>61</v>
      </c>
      <c r="D13" s="9">
        <v>26312994.580000002</v>
      </c>
      <c r="E13" s="9">
        <v>0</v>
      </c>
      <c r="F13" s="5"/>
    </row>
    <row r="14" spans="1:9" ht="29" x14ac:dyDescent="0.35">
      <c r="A14" s="9">
        <v>5</v>
      </c>
      <c r="B14" s="20" t="s">
        <v>64</v>
      </c>
      <c r="C14" s="20" t="s">
        <v>61</v>
      </c>
      <c r="D14" s="9">
        <v>13576227</v>
      </c>
      <c r="E14" s="9">
        <v>0</v>
      </c>
      <c r="F14" s="5"/>
    </row>
    <row r="15" spans="1:9" ht="29" x14ac:dyDescent="0.35">
      <c r="A15" s="9">
        <v>6</v>
      </c>
      <c r="B15" s="20" t="s">
        <v>67</v>
      </c>
      <c r="C15" s="20" t="s">
        <v>68</v>
      </c>
      <c r="D15" s="9">
        <v>98916456</v>
      </c>
      <c r="E15" s="9">
        <v>0</v>
      </c>
      <c r="F15" s="5"/>
    </row>
    <row r="16" spans="1:9" ht="29" x14ac:dyDescent="0.35">
      <c r="A16" s="9">
        <v>7</v>
      </c>
      <c r="B16" s="20" t="s">
        <v>70</v>
      </c>
      <c r="C16" s="20" t="s">
        <v>61</v>
      </c>
      <c r="D16" s="9">
        <v>15159894</v>
      </c>
      <c r="E16" s="9">
        <v>0</v>
      </c>
      <c r="F16" s="5"/>
    </row>
    <row r="17" spans="1:6" ht="29" x14ac:dyDescent="0.35">
      <c r="A17" s="9">
        <v>8</v>
      </c>
      <c r="B17" s="20" t="s">
        <v>72</v>
      </c>
      <c r="C17" s="20" t="s">
        <v>73</v>
      </c>
      <c r="D17" s="9">
        <v>147656938</v>
      </c>
      <c r="E17" s="9">
        <v>0</v>
      </c>
      <c r="F17" s="5"/>
    </row>
    <row r="18" spans="1:6" ht="29" x14ac:dyDescent="0.35">
      <c r="A18" s="9">
        <v>9</v>
      </c>
      <c r="B18" s="20" t="s">
        <v>37</v>
      </c>
      <c r="C18" s="20" t="s">
        <v>38</v>
      </c>
      <c r="D18" s="9">
        <v>750000</v>
      </c>
      <c r="E18" s="9">
        <v>0</v>
      </c>
      <c r="F18" s="5"/>
    </row>
    <row r="19" spans="1:6" ht="15.5" x14ac:dyDescent="0.35">
      <c r="A19" s="9"/>
      <c r="B19" s="61" t="s">
        <v>90</v>
      </c>
      <c r="C19" s="61"/>
      <c r="D19" s="41">
        <f>SUM(D10:D18)</f>
        <v>467575018.46000004</v>
      </c>
      <c r="E19" s="41">
        <f>SUM(E10:E18)</f>
        <v>0</v>
      </c>
      <c r="F19" s="5"/>
    </row>
    <row r="20" spans="1:6" ht="21" x14ac:dyDescent="0.5">
      <c r="A20" s="9"/>
      <c r="B20" s="65" t="s">
        <v>91</v>
      </c>
      <c r="C20" s="65"/>
      <c r="D20" s="15">
        <f>D19+D7</f>
        <v>1239420994.77</v>
      </c>
      <c r="E20" s="15">
        <f>E19+E7</f>
        <v>771845976.30999994</v>
      </c>
      <c r="F20" s="5"/>
    </row>
    <row r="21" spans="1:6" ht="21" x14ac:dyDescent="0.5">
      <c r="A21" s="9"/>
      <c r="B21" s="43"/>
      <c r="C21" s="43"/>
      <c r="D21" s="15"/>
      <c r="E21" s="15"/>
      <c r="F21" s="5"/>
    </row>
    <row r="22" spans="1:6" ht="17" x14ac:dyDescent="0.4">
      <c r="A22" s="64" t="s">
        <v>86</v>
      </c>
      <c r="B22" s="64"/>
      <c r="C22" s="64"/>
      <c r="D22" s="64"/>
      <c r="E22" s="64"/>
      <c r="F22" s="64"/>
    </row>
    <row r="23" spans="1:6" ht="58" x14ac:dyDescent="0.35">
      <c r="A23" s="9">
        <v>1</v>
      </c>
      <c r="B23" s="20" t="s">
        <v>42</v>
      </c>
      <c r="C23" s="20" t="s">
        <v>87</v>
      </c>
      <c r="D23" s="9">
        <v>3124686</v>
      </c>
      <c r="E23" s="9">
        <v>0</v>
      </c>
      <c r="F23" s="5"/>
    </row>
    <row r="24" spans="1:6" ht="17" x14ac:dyDescent="0.4">
      <c r="A24" s="64" t="s">
        <v>88</v>
      </c>
      <c r="B24" s="64"/>
      <c r="C24" s="64"/>
      <c r="D24" s="64"/>
      <c r="E24" s="64"/>
      <c r="F24" s="64"/>
    </row>
    <row r="25" spans="1:6" ht="72.5" x14ac:dyDescent="0.35">
      <c r="A25" s="9">
        <v>1</v>
      </c>
      <c r="B25" s="20" t="s">
        <v>45</v>
      </c>
      <c r="C25" s="20" t="s">
        <v>46</v>
      </c>
      <c r="D25" s="9">
        <v>7954620</v>
      </c>
      <c r="E25" s="9">
        <v>0</v>
      </c>
      <c r="F25" s="5"/>
    </row>
    <row r="26" spans="1:6" ht="15.5" x14ac:dyDescent="0.35">
      <c r="A26" s="9"/>
      <c r="B26" s="61" t="s">
        <v>92</v>
      </c>
      <c r="C26" s="61"/>
      <c r="D26" s="41">
        <f>D23+D25</f>
        <v>11079306</v>
      </c>
      <c r="E26" s="41">
        <f>E23+E25</f>
        <v>0</v>
      </c>
      <c r="F26" s="5"/>
    </row>
    <row r="27" spans="1:6" ht="21" x14ac:dyDescent="0.5">
      <c r="A27" s="5"/>
      <c r="B27" s="62" t="s">
        <v>93</v>
      </c>
      <c r="C27" s="62"/>
      <c r="D27" s="17">
        <f>D20+D26</f>
        <v>1250500300.77</v>
      </c>
      <c r="E27" s="17">
        <f>E20+E26</f>
        <v>771845976.30999994</v>
      </c>
      <c r="F27" s="5"/>
    </row>
  </sheetData>
  <mergeCells count="17">
    <mergeCell ref="D4:D5"/>
    <mergeCell ref="E4:E5"/>
    <mergeCell ref="A4:A5"/>
    <mergeCell ref="B26:C26"/>
    <mergeCell ref="B27:C27"/>
    <mergeCell ref="A1:F1"/>
    <mergeCell ref="A2:F2"/>
    <mergeCell ref="A3:F3"/>
    <mergeCell ref="A9:F9"/>
    <mergeCell ref="A22:F22"/>
    <mergeCell ref="A24:F24"/>
    <mergeCell ref="F4:F5"/>
    <mergeCell ref="B7:C7"/>
    <mergeCell ref="B19:C19"/>
    <mergeCell ref="B20:C20"/>
    <mergeCell ref="B4:B5"/>
    <mergeCell ref="C4:C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FINANCIAL CREDITOR</vt:lpstr>
      <vt:lpstr>Govt </vt:lpstr>
      <vt:lpstr>OC</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Kamal Tyagi</cp:lastModifiedBy>
  <cp:lastPrinted>2021-07-26T12:15:25Z</cp:lastPrinted>
  <dcterms:created xsi:type="dcterms:W3CDTF">2015-06-05T18:17:20Z</dcterms:created>
  <dcterms:modified xsi:type="dcterms:W3CDTF">2023-03-02T06:07:24Z</dcterms:modified>
</cp:coreProperties>
</file>